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O13" i="1"/>
  <c r="M13" i="1"/>
  <c r="O6" i="1"/>
  <c r="M6" i="1"/>
  <c r="M4" i="1"/>
  <c r="O5" i="1"/>
  <c r="O14" i="1" s="1"/>
  <c r="O18" i="1" s="1"/>
  <c r="O21" i="1" s="1"/>
  <c r="M5" i="1"/>
  <c r="AE14" i="1"/>
  <c r="AD14" i="1"/>
  <c r="AC14" i="1"/>
  <c r="AB14" i="1"/>
  <c r="AA14" i="1"/>
  <c r="Z14" i="1"/>
  <c r="Y14" i="1"/>
  <c r="I20" i="1"/>
  <c r="M20" i="1" s="1"/>
  <c r="X14" i="1"/>
  <c r="H20" i="1"/>
  <c r="W14" i="1"/>
  <c r="G20" i="1"/>
  <c r="V14" i="1"/>
  <c r="F20" i="1"/>
  <c r="K20" i="1" s="1"/>
  <c r="U14" i="1"/>
  <c r="E20" i="1"/>
  <c r="T14" i="1"/>
  <c r="S14" i="1"/>
  <c r="R14" i="1"/>
  <c r="Q14" i="1"/>
  <c r="P14" i="1"/>
  <c r="M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L20" i="1"/>
  <c r="I21" i="1" l="1"/>
  <c r="M18" i="1"/>
  <c r="F21" i="1"/>
  <c r="K21" i="1" s="1"/>
  <c r="K18" i="1"/>
  <c r="L18" i="1"/>
  <c r="H21" i="1"/>
  <c r="L21" i="1" s="1"/>
  <c r="D15" i="1"/>
  <c r="N14" i="1"/>
  <c r="N18" i="1" s="1"/>
  <c r="N21" i="1" l="1"/>
  <c r="M21" i="1"/>
</calcChain>
</file>

<file path=xl/sharedStrings.xml><?xml version="1.0" encoding="utf-8"?>
<sst xmlns="http://schemas.openxmlformats.org/spreadsheetml/2006/main" count="115" uniqueCount="82">
  <si>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</si>
  <si>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</si>
  <si>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</si>
  <si>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</si>
  <si>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</si>
  <si>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</si>
  <si>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</si>
  <si>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</si>
  <si>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</si>
  <si>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</si>
  <si>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</si>
  <si>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</si>
  <si>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</si>
  <si>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</si>
  <si>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</si>
  <si>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</si>
  <si>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</si>
  <si>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</si>
  <si>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</si>
  <si>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</si>
  <si>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</si>
  <si>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</si>
  <si>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</si>
  <si>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</si>
  <si>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</si>
  <si>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</si>
  <si>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</si>
  <si>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</si>
  <si>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</si>
  <si>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</si>
  <si>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</si>
  <si>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</si>
  <si>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</si>
  <si>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</si>
  <si>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</si>
  <si>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Katariina Niemi</t>
  </si>
  <si>
    <t>11.8.1981</t>
  </si>
  <si>
    <t>Hymy</t>
  </si>
  <si>
    <t>ykköspesis</t>
  </si>
  <si>
    <t>Turku-Pesis</t>
  </si>
  <si>
    <t>5.</t>
  </si>
  <si>
    <t>9.</t>
  </si>
  <si>
    <t>7.</t>
  </si>
  <si>
    <t>10.</t>
  </si>
  <si>
    <t>karsintasarja</t>
  </si>
  <si>
    <t>Hymy = Kajaanin Hymy  (1997)</t>
  </si>
  <si>
    <t>Turku-Pesis = Turku-Pesis (ent. Lännen Pallo)  (1949)</t>
  </si>
  <si>
    <t>ENSIMMÄISET</t>
  </si>
  <si>
    <t>Ottelu</t>
  </si>
  <si>
    <t>1.  ottelu</t>
  </si>
  <si>
    <t>Lyöty juoksu</t>
  </si>
  <si>
    <t>Tuotu juoksu</t>
  </si>
  <si>
    <t>Kunnari</t>
  </si>
  <si>
    <t>07.08. 1999  ViPa - KPK  2-0  (4-1, 5-0)</t>
  </si>
  <si>
    <t xml:space="preserve">  17 v 11 kk 27 pv</t>
  </si>
  <si>
    <t>17.05. 2000  Hymy - Kirittäret  0-1  (6-6, 4-9)</t>
  </si>
  <si>
    <t>3.  ottelu</t>
  </si>
  <si>
    <t xml:space="preserve">  18 v   9 kk   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</si>
  <si>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</si>
  <si>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</si>
  <si>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</si>
  <si>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</si>
  <si>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</si>
  <si>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</si>
  <si>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</si>
  <si>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</si>
  <si>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</si>
  <si>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</si>
  <si>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</si>
  <si>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</si>
  <si>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</si>
  <si>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</si>
  <si>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</si>
  <si>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>Itä</t>
  </si>
  <si>
    <t>Tuula Tauriainen</t>
  </si>
  <si>
    <t>2114</t>
  </si>
  <si>
    <t xml:space="preserve">  2-1  (4-2, 3-4, x-x, 4-1)</t>
  </si>
  <si>
    <t>s</t>
  </si>
  <si>
    <t>2/4</t>
  </si>
  <si>
    <t>0/1</t>
  </si>
  <si>
    <t>1/2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</si>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</sst>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2" xfId="0" applyNumberFormat="1" applyFont="1" applyFill="1" applyBorder="1" applyAlignment="1">
      <alignment horizontal="left"/>
    </xf>
    <xf numFmtId="165" fontId="1" fillId="9" borderId="13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2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12.57031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5703125" style="65" customWidth="1"/>
    <col min="16" max="23" width="5.7109375" style="65" customWidth="1"/>
    <col min="24" max="27" width="5.7109375" style="26" customWidth="1"/>
    <col min="28" max="28" width="6.28515625" style="6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27" t="s">
        <v>42</v>
      </c>
      <c r="D4" s="28" t="s">
        <v>37</v>
      </c>
      <c r="E4" s="27">
        <v>1</v>
      </c>
      <c r="F4" s="27">
        <v>0</v>
      </c>
      <c r="G4" s="27">
        <v>0</v>
      </c>
      <c r="H4" s="27">
        <v>1</v>
      </c>
      <c r="I4" s="27">
        <v>3</v>
      </c>
      <c r="J4" s="27">
        <v>3</v>
      </c>
      <c r="K4" s="27">
        <v>0</v>
      </c>
      <c r="L4" s="27">
        <v>0</v>
      </c>
      <c r="M4" s="27">
        <f>PRODUCT(F4+G4)</f>
        <v>0</v>
      </c>
      <c r="N4" s="29">
        <v>0.54500000000000004</v>
      </c>
      <c r="O4" s="25">
        <f>PRODUCT(I4/N4)</f>
        <v>5.5045871559633026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59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2000</v>
      </c>
      <c r="C5" s="27" t="s">
        <v>40</v>
      </c>
      <c r="D5" s="28" t="s">
        <v>37</v>
      </c>
      <c r="E5" s="27">
        <v>19</v>
      </c>
      <c r="F5" s="27">
        <v>0</v>
      </c>
      <c r="G5" s="27">
        <v>1</v>
      </c>
      <c r="H5" s="27">
        <v>9</v>
      </c>
      <c r="I5" s="27">
        <v>24</v>
      </c>
      <c r="J5" s="27">
        <v>17</v>
      </c>
      <c r="K5" s="27">
        <v>4</v>
      </c>
      <c r="L5" s="27">
        <v>2</v>
      </c>
      <c r="M5" s="27">
        <f>PRODUCT(F5+G5)</f>
        <v>1</v>
      </c>
      <c r="N5" s="29">
        <v>0.38100000000000001</v>
      </c>
      <c r="O5" s="25">
        <f>PRODUCT(I5/N5)</f>
        <v>62.99212598425197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2001</v>
      </c>
      <c r="C6" s="27" t="s">
        <v>41</v>
      </c>
      <c r="D6" s="45" t="s">
        <v>37</v>
      </c>
      <c r="E6" s="27">
        <v>23</v>
      </c>
      <c r="F6" s="27">
        <v>0</v>
      </c>
      <c r="G6" s="27">
        <v>5</v>
      </c>
      <c r="H6" s="27">
        <v>24</v>
      </c>
      <c r="I6" s="27">
        <v>93</v>
      </c>
      <c r="J6" s="27">
        <v>71</v>
      </c>
      <c r="K6" s="27">
        <v>9</v>
      </c>
      <c r="L6" s="27">
        <v>8</v>
      </c>
      <c r="M6" s="27">
        <f>PRODUCT(F6+G6)</f>
        <v>5</v>
      </c>
      <c r="N6" s="29">
        <v>0.52800000000000002</v>
      </c>
      <c r="O6" s="25">
        <f>PRODUCT(I6/N6)</f>
        <v>176.13636363636363</v>
      </c>
      <c r="P6" s="27"/>
      <c r="Q6" s="27"/>
      <c r="R6" s="27"/>
      <c r="S6" s="27"/>
      <c r="T6" s="27"/>
      <c r="U6" s="30">
        <v>7</v>
      </c>
      <c r="V6" s="30">
        <v>0</v>
      </c>
      <c r="W6" s="30">
        <v>1</v>
      </c>
      <c r="X6" s="30">
        <v>10</v>
      </c>
      <c r="Y6" s="30">
        <v>29</v>
      </c>
      <c r="Z6" s="27"/>
      <c r="AA6" s="27"/>
      <c r="AB6" s="27"/>
      <c r="AC6" s="27"/>
      <c r="AD6" s="27"/>
      <c r="AE6" s="27"/>
      <c r="AF6" s="54" t="s">
        <v>44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2002</v>
      </c>
      <c r="C7" s="31"/>
      <c r="D7" s="32" t="s">
        <v>37</v>
      </c>
      <c r="E7" s="31"/>
      <c r="F7" s="33" t="s">
        <v>38</v>
      </c>
      <c r="G7" s="68"/>
      <c r="H7" s="67"/>
      <c r="I7" s="31"/>
      <c r="J7" s="31"/>
      <c r="K7" s="31"/>
      <c r="L7" s="31"/>
      <c r="M7" s="31"/>
      <c r="N7" s="34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2006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2007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6">
        <v>2008</v>
      </c>
      <c r="C13" s="27" t="s">
        <v>43</v>
      </c>
      <c r="D13" s="45" t="s">
        <v>39</v>
      </c>
      <c r="E13" s="27">
        <v>19</v>
      </c>
      <c r="F13" s="27">
        <v>0</v>
      </c>
      <c r="G13" s="27">
        <v>4</v>
      </c>
      <c r="H13" s="27">
        <v>9</v>
      </c>
      <c r="I13" s="27">
        <v>54</v>
      </c>
      <c r="J13" s="27">
        <v>16</v>
      </c>
      <c r="K13" s="27">
        <v>22</v>
      </c>
      <c r="L13" s="27">
        <v>12</v>
      </c>
      <c r="M13" s="27">
        <f>PRODUCT(F13+G13)</f>
        <v>4</v>
      </c>
      <c r="N13" s="29">
        <v>0.53500000000000003</v>
      </c>
      <c r="O13" s="25">
        <f>PRODUCT(I13/N13)</f>
        <v>100.93457943925233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62</v>
      </c>
      <c r="F14" s="19">
        <f t="shared" si="0"/>
        <v>0</v>
      </c>
      <c r="G14" s="19">
        <f t="shared" si="0"/>
        <v>10</v>
      </c>
      <c r="H14" s="19">
        <f t="shared" si="0"/>
        <v>43</v>
      </c>
      <c r="I14" s="19">
        <f t="shared" si="0"/>
        <v>174</v>
      </c>
      <c r="J14" s="19">
        <f t="shared" si="0"/>
        <v>107</v>
      </c>
      <c r="K14" s="19">
        <f t="shared" si="0"/>
        <v>35</v>
      </c>
      <c r="L14" s="19">
        <f t="shared" si="0"/>
        <v>22</v>
      </c>
      <c r="M14" s="19">
        <f t="shared" si="0"/>
        <v>10</v>
      </c>
      <c r="N14" s="35">
        <f>PRODUCT(I14/O14)</f>
        <v>0.50351934525760367</v>
      </c>
      <c r="O14" s="36">
        <f t="shared" ref="O14:AE14" si="1">SUM(O4:O13)</f>
        <v>345.56765621583122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7</v>
      </c>
      <c r="V14" s="19">
        <f t="shared" si="1"/>
        <v>0</v>
      </c>
      <c r="W14" s="19">
        <f t="shared" si="1"/>
        <v>1</v>
      </c>
      <c r="X14" s="19">
        <f t="shared" si="1"/>
        <v>10</v>
      </c>
      <c r="Y14" s="19">
        <f t="shared" si="1"/>
        <v>29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7"/>
      <c r="D15" s="38">
        <f>SUM(F14:H14)+((I14-F14-G14)/3)+(E14/3)+(Z14*25)+(AA14*25)+(AB14*10)+(AC14*25)+(AD14*20)+(AE14*15)</f>
        <v>128.33333333333331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0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3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4"/>
      <c r="D17" s="44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5" t="s">
        <v>33</v>
      </c>
      <c r="O17" s="25"/>
      <c r="P17" s="45" t="s">
        <v>47</v>
      </c>
      <c r="Q17" s="13"/>
      <c r="R17" s="13"/>
      <c r="S17" s="13"/>
      <c r="T17" s="70"/>
      <c r="U17" s="70"/>
      <c r="V17" s="70"/>
      <c r="W17" s="70"/>
      <c r="X17" s="70"/>
      <c r="Y17" s="13"/>
      <c r="Z17" s="13"/>
      <c r="AA17" s="13"/>
      <c r="AB17" s="12"/>
      <c r="AC17" s="13"/>
      <c r="AD17" s="13"/>
      <c r="AE17" s="13"/>
      <c r="AF17" s="4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17</v>
      </c>
      <c r="C18" s="13"/>
      <c r="D18" s="47"/>
      <c r="E18" s="27">
        <f>PRODUCT(E14)</f>
        <v>62</v>
      </c>
      <c r="F18" s="27">
        <f>PRODUCT(F14)</f>
        <v>0</v>
      </c>
      <c r="G18" s="27">
        <f>PRODUCT(G14)</f>
        <v>10</v>
      </c>
      <c r="H18" s="27">
        <f>PRODUCT(H14)</f>
        <v>43</v>
      </c>
      <c r="I18" s="27">
        <f>PRODUCT(I14)</f>
        <v>174</v>
      </c>
      <c r="J18" s="1"/>
      <c r="K18" s="48">
        <f>PRODUCT((F18+G18)/E18)</f>
        <v>0.16129032258064516</v>
      </c>
      <c r="L18" s="48">
        <f>PRODUCT(H18/E18)</f>
        <v>0.69354838709677424</v>
      </c>
      <c r="M18" s="48">
        <f>PRODUCT(I18/E18)</f>
        <v>2.806451612903226</v>
      </c>
      <c r="N18" s="29">
        <f>PRODUCT(N14)</f>
        <v>0.50351934525760367</v>
      </c>
      <c r="O18" s="25">
        <f>PRODUCT(O14)</f>
        <v>345.56765621583122</v>
      </c>
      <c r="P18" s="71" t="s">
        <v>48</v>
      </c>
      <c r="Q18" s="72"/>
      <c r="R18" s="72"/>
      <c r="S18" s="73" t="s">
        <v>53</v>
      </c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5" t="s">
        <v>49</v>
      </c>
      <c r="AE18" s="75"/>
      <c r="AF18" s="76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9" t="s">
        <v>18</v>
      </c>
      <c r="C19" s="50"/>
      <c r="D19" s="51"/>
      <c r="E19" s="27"/>
      <c r="F19" s="27"/>
      <c r="G19" s="27"/>
      <c r="H19" s="27"/>
      <c r="I19" s="27"/>
      <c r="J19" s="1"/>
      <c r="K19" s="48"/>
      <c r="L19" s="48"/>
      <c r="M19" s="48"/>
      <c r="N19" s="29"/>
      <c r="O19" s="69">
        <v>0</v>
      </c>
      <c r="P19" s="77" t="s">
        <v>50</v>
      </c>
      <c r="Q19" s="78"/>
      <c r="R19" s="78"/>
      <c r="S19" s="79" t="s">
        <v>55</v>
      </c>
      <c r="T19" s="79"/>
      <c r="U19" s="79"/>
      <c r="V19" s="79"/>
      <c r="W19" s="79"/>
      <c r="X19" s="79"/>
      <c r="Y19" s="79"/>
      <c r="Z19" s="79"/>
      <c r="AA19" s="79"/>
      <c r="AB19" s="80"/>
      <c r="AC19" s="79"/>
      <c r="AD19" s="81" t="s">
        <v>56</v>
      </c>
      <c r="AE19" s="81"/>
      <c r="AF19" s="82" t="s">
        <v>57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19</v>
      </c>
      <c r="C20" s="53"/>
      <c r="D20" s="54"/>
      <c r="E20" s="30">
        <f>PRODUCT(U14)</f>
        <v>7</v>
      </c>
      <c r="F20" s="30">
        <f>PRODUCT(V14)</f>
        <v>0</v>
      </c>
      <c r="G20" s="30">
        <f>PRODUCT(W14)</f>
        <v>1</v>
      </c>
      <c r="H20" s="30">
        <f>PRODUCT(X14)</f>
        <v>10</v>
      </c>
      <c r="I20" s="30">
        <f>PRODUCT(Y14)</f>
        <v>29</v>
      </c>
      <c r="J20" s="1"/>
      <c r="K20" s="55">
        <f>PRODUCT((F20+G20)/E20)</f>
        <v>0.14285714285714285</v>
      </c>
      <c r="L20" s="55">
        <f>PRODUCT(H20/E20)</f>
        <v>1.4285714285714286</v>
      </c>
      <c r="M20" s="55">
        <f>PRODUCT(I20/E20)</f>
        <v>4.1428571428571432</v>
      </c>
      <c r="N20" s="56">
        <v>0.61699999999999999</v>
      </c>
      <c r="O20" s="25">
        <v>47</v>
      </c>
      <c r="P20" s="77" t="s">
        <v>51</v>
      </c>
      <c r="Q20" s="78"/>
      <c r="R20" s="78"/>
      <c r="S20" s="79" t="s">
        <v>53</v>
      </c>
      <c r="T20" s="79"/>
      <c r="U20" s="79"/>
      <c r="V20" s="79"/>
      <c r="W20" s="79"/>
      <c r="X20" s="79"/>
      <c r="Y20" s="79"/>
      <c r="Z20" s="79"/>
      <c r="AA20" s="79"/>
      <c r="AB20" s="80"/>
      <c r="AC20" s="79"/>
      <c r="AD20" s="81" t="s">
        <v>49</v>
      </c>
      <c r="AE20" s="81"/>
      <c r="AF20" s="82" t="s">
        <v>54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7" t="s">
        <v>20</v>
      </c>
      <c r="C21" s="58"/>
      <c r="D21" s="59"/>
      <c r="E21" s="19">
        <f>SUM(E18:E20)</f>
        <v>69</v>
      </c>
      <c r="F21" s="19">
        <f>SUM(F18:F20)</f>
        <v>0</v>
      </c>
      <c r="G21" s="19">
        <f>SUM(G18:G20)</f>
        <v>11</v>
      </c>
      <c r="H21" s="19">
        <f>SUM(H18:H20)</f>
        <v>53</v>
      </c>
      <c r="I21" s="19">
        <f>SUM(I18:I20)</f>
        <v>203</v>
      </c>
      <c r="J21" s="1"/>
      <c r="K21" s="60">
        <f>PRODUCT((F21+G21)/E21)</f>
        <v>0.15942028985507245</v>
      </c>
      <c r="L21" s="60">
        <f>PRODUCT(H21/E21)</f>
        <v>0.76811594202898548</v>
      </c>
      <c r="M21" s="60">
        <f>PRODUCT(I21/E21)</f>
        <v>2.9420289855072466</v>
      </c>
      <c r="N21" s="35">
        <f>PRODUCT(I21/O21)</f>
        <v>0.51710831696331061</v>
      </c>
      <c r="O21" s="25">
        <f>SUM(O18:O20)</f>
        <v>392.56765621583122</v>
      </c>
      <c r="P21" s="83" t="s">
        <v>52</v>
      </c>
      <c r="Q21" s="84"/>
      <c r="R21" s="84"/>
      <c r="S21" s="85"/>
      <c r="T21" s="85"/>
      <c r="U21" s="85"/>
      <c r="V21" s="85"/>
      <c r="W21" s="85"/>
      <c r="X21" s="85"/>
      <c r="Y21" s="85"/>
      <c r="Z21" s="85"/>
      <c r="AA21" s="85"/>
      <c r="AB21" s="86"/>
      <c r="AC21" s="85"/>
      <c r="AD21" s="85"/>
      <c r="AE21" s="87"/>
      <c r="AF21" s="8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1" t="s">
        <v>45</v>
      </c>
      <c r="E23" s="1"/>
      <c r="F23" s="25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46</v>
      </c>
      <c r="E24" s="1"/>
      <c r="F24" s="25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6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6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6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2"/>
      <c r="R36" s="1"/>
      <c r="S36" s="1"/>
      <c r="T36" s="25"/>
      <c r="U36" s="25"/>
      <c r="V36" s="61"/>
      <c r="W36" s="1"/>
      <c r="X36" s="1"/>
      <c r="Y36" s="1"/>
      <c r="Z36" s="1"/>
      <c r="AA36" s="1"/>
      <c r="AB36" s="25"/>
      <c r="AC36" s="1"/>
      <c r="AD36" s="1"/>
      <c r="AE36" s="1"/>
      <c r="AF36" s="43"/>
      <c r="AG36" s="9"/>
      <c r="AH36" s="63"/>
      <c r="AI36" s="63"/>
      <c r="AJ36" s="63"/>
      <c r="AK36" s="63"/>
      <c r="AL36" s="63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2"/>
      <c r="R37" s="1"/>
      <c r="S37" s="1"/>
      <c r="T37" s="25"/>
      <c r="U37" s="25"/>
      <c r="V37" s="61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63"/>
      <c r="AI37" s="63"/>
      <c r="AJ37" s="63"/>
      <c r="AK37" s="63"/>
      <c r="AL37" s="63"/>
    </row>
    <row r="38" spans="1:38" ht="15" customHeight="1" x14ac:dyDescent="0.25">
      <c r="A38" s="6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2"/>
      <c r="R38" s="1"/>
      <c r="S38" s="1"/>
      <c r="T38" s="25"/>
      <c r="U38" s="25"/>
      <c r="V38" s="61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2"/>
      <c r="R39" s="1"/>
      <c r="S39" s="1"/>
      <c r="T39" s="25"/>
      <c r="U39" s="25"/>
      <c r="V39" s="61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42"/>
      <c r="R40" s="1"/>
      <c r="S40" s="1"/>
      <c r="T40" s="25"/>
      <c r="U40" s="25"/>
      <c r="V40" s="61"/>
      <c r="W40" s="1"/>
      <c r="X40" s="1"/>
      <c r="Y40" s="1"/>
      <c r="Z40" s="1"/>
      <c r="AA40" s="1"/>
      <c r="AB40" s="25"/>
      <c r="AC40" s="1"/>
      <c r="AD40" s="1"/>
      <c r="AE40" s="1"/>
      <c r="AF40" s="43"/>
      <c r="AG40" s="9"/>
    </row>
    <row r="41" spans="1:38" ht="15" customHeight="1" x14ac:dyDescent="0.25">
      <c r="A41" s="64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2"/>
      <c r="N41" s="39"/>
      <c r="O41" s="25"/>
      <c r="P41" s="1"/>
      <c r="Q41" s="42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43"/>
      <c r="AG41" s="9"/>
    </row>
    <row r="42" spans="1:38" ht="15" customHeight="1" x14ac:dyDescent="0.25">
      <c r="A42" s="6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61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42"/>
      <c r="R43" s="1"/>
      <c r="S43" s="1"/>
      <c r="T43" s="25"/>
      <c r="U43" s="25"/>
      <c r="V43" s="61"/>
      <c r="W43" s="1"/>
      <c r="X43" s="1"/>
      <c r="Y43" s="1"/>
      <c r="Z43" s="1"/>
      <c r="AA43" s="1"/>
      <c r="AB43" s="25"/>
      <c r="AC43" s="1"/>
      <c r="AD43" s="1"/>
      <c r="AE43" s="1"/>
      <c r="AF43" s="43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42"/>
      <c r="R44" s="1"/>
      <c r="S44" s="1"/>
      <c r="T44" s="25"/>
      <c r="U44" s="25"/>
      <c r="V44" s="61"/>
      <c r="W44" s="1"/>
      <c r="X44" s="1"/>
      <c r="Y44" s="1"/>
      <c r="Z44" s="1"/>
      <c r="AA44" s="1"/>
      <c r="AB44" s="25"/>
      <c r="AC44" s="1"/>
      <c r="AD44" s="1"/>
      <c r="AE44" s="1"/>
      <c r="AF44" s="43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42"/>
      <c r="R45" s="1"/>
      <c r="S45" s="1"/>
      <c r="T45" s="25"/>
      <c r="U45" s="25"/>
      <c r="V45" s="61"/>
      <c r="W45" s="1"/>
      <c r="X45" s="1"/>
      <c r="Y45" s="1"/>
      <c r="Z45" s="1"/>
      <c r="AA45" s="1"/>
      <c r="AB45" s="25"/>
      <c r="AC45" s="1"/>
      <c r="AD45" s="1"/>
      <c r="AE45" s="1"/>
      <c r="AF45" s="43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61"/>
      <c r="W46" s="1"/>
      <c r="X46" s="1"/>
      <c r="Y46" s="1"/>
      <c r="Z46" s="1"/>
      <c r="AA46" s="1"/>
      <c r="AB46" s="25"/>
      <c r="AC46" s="1"/>
      <c r="AD46" s="1"/>
      <c r="AE46" s="1"/>
      <c r="AF46" s="43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61"/>
      <c r="W47" s="1"/>
      <c r="X47" s="1"/>
      <c r="Y47" s="1"/>
      <c r="Z47" s="1"/>
      <c r="AA47" s="1"/>
      <c r="AB47" s="25"/>
      <c r="AC47" s="1"/>
      <c r="AD47" s="1"/>
      <c r="AE47" s="1"/>
      <c r="AF47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5.42578125" style="105" customWidth="1"/>
    <col min="4" max="4" width="10.5703125" style="106" customWidth="1"/>
    <col min="5" max="5" width="8" style="106" customWidth="1"/>
    <col min="6" max="6" width="0.7109375" style="41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7"/>
      <c r="Y1" s="92"/>
      <c r="Z1" s="92"/>
      <c r="AA1" s="92"/>
      <c r="AB1" s="92"/>
      <c r="AC1" s="92"/>
      <c r="AD1" s="92"/>
    </row>
    <row r="2" spans="1:30" x14ac:dyDescent="0.25">
      <c r="A2" s="9"/>
      <c r="B2" s="108" t="s">
        <v>35</v>
      </c>
      <c r="C2" s="109" t="s">
        <v>36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6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59</v>
      </c>
      <c r="C3" s="23" t="s">
        <v>60</v>
      </c>
      <c r="D3" s="96" t="s">
        <v>61</v>
      </c>
      <c r="E3" s="97" t="s">
        <v>1</v>
      </c>
      <c r="F3" s="25"/>
      <c r="G3" s="98" t="s">
        <v>62</v>
      </c>
      <c r="H3" s="99" t="s">
        <v>63</v>
      </c>
      <c r="I3" s="99" t="s">
        <v>31</v>
      </c>
      <c r="J3" s="18" t="s">
        <v>64</v>
      </c>
      <c r="K3" s="100" t="s">
        <v>65</v>
      </c>
      <c r="L3" s="100" t="s">
        <v>66</v>
      </c>
      <c r="M3" s="98" t="s">
        <v>67</v>
      </c>
      <c r="N3" s="98" t="s">
        <v>30</v>
      </c>
      <c r="O3" s="99" t="s">
        <v>68</v>
      </c>
      <c r="P3" s="98" t="s">
        <v>63</v>
      </c>
      <c r="Q3" s="98" t="s">
        <v>3</v>
      </c>
      <c r="R3" s="98">
        <v>1</v>
      </c>
      <c r="S3" s="98">
        <v>2</v>
      </c>
      <c r="T3" s="98">
        <v>3</v>
      </c>
      <c r="U3" s="98" t="s">
        <v>69</v>
      </c>
      <c r="V3" s="18" t="s">
        <v>21</v>
      </c>
      <c r="W3" s="17" t="s">
        <v>70</v>
      </c>
      <c r="X3" s="17" t="s">
        <v>71</v>
      </c>
      <c r="Y3" s="92"/>
      <c r="Z3" s="92"/>
      <c r="AA3" s="92"/>
      <c r="AB3" s="92"/>
      <c r="AC3" s="92"/>
      <c r="AD3" s="92"/>
    </row>
    <row r="4" spans="1:30" x14ac:dyDescent="0.25">
      <c r="A4" s="9"/>
      <c r="B4" s="111" t="s">
        <v>72</v>
      </c>
      <c r="C4" s="112" t="s">
        <v>76</v>
      </c>
      <c r="D4" s="111" t="s">
        <v>73</v>
      </c>
      <c r="E4" s="113" t="s">
        <v>37</v>
      </c>
      <c r="F4" s="110"/>
      <c r="G4" s="114">
        <v>1</v>
      </c>
      <c r="H4" s="115"/>
      <c r="I4" s="115"/>
      <c r="J4" s="116" t="s">
        <v>77</v>
      </c>
      <c r="K4" s="116">
        <v>9</v>
      </c>
      <c r="L4" s="116"/>
      <c r="M4" s="116">
        <v>1</v>
      </c>
      <c r="N4" s="114"/>
      <c r="O4" s="114"/>
      <c r="P4" s="114"/>
      <c r="Q4" s="117" t="s">
        <v>78</v>
      </c>
      <c r="R4" s="117" t="s">
        <v>79</v>
      </c>
      <c r="S4" s="117" t="s">
        <v>80</v>
      </c>
      <c r="T4" s="117" t="s">
        <v>81</v>
      </c>
      <c r="U4" s="117"/>
      <c r="V4" s="118">
        <v>0.5</v>
      </c>
      <c r="W4" s="119" t="s">
        <v>74</v>
      </c>
      <c r="X4" s="117" t="s">
        <v>75</v>
      </c>
      <c r="Y4" s="92"/>
      <c r="Z4" s="92"/>
      <c r="AA4" s="92"/>
      <c r="AB4" s="92"/>
      <c r="AC4" s="92"/>
      <c r="AD4" s="92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2019-01-26T22:42:14Z</dcterms:modified>
</cp:coreProperties>
</file>